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7555" windowHeight="11790"/>
  </bookViews>
  <sheets>
    <sheet name="ул Монастырская д. 3" sheetId="1" r:id="rId1"/>
  </sheets>
  <externalReferences>
    <externalReference r:id="rId2"/>
  </externalReferences>
  <definedNames>
    <definedName name="АДРЕС" localSheetId="0">'ул Монастырская д. 3'!$B$3</definedName>
    <definedName name="АДРЕС">#REF!</definedName>
    <definedName name="АДРЕС2">#REF!</definedName>
    <definedName name="ВХДОЛГ" localSheetId="0">'ул Монастырская д. 3'!$G$9</definedName>
    <definedName name="ВХДОЛГ">#REF!</definedName>
    <definedName name="ВХСАЛЬДО" localSheetId="0">'ул Монастырская д. 3'!$D$9</definedName>
    <definedName name="ВХСАЛЬДО">#REF!</definedName>
    <definedName name="ВХСАЛЬДО3МЕС">#REF!</definedName>
    <definedName name="ДОГОВОР" localSheetId="0">'ул Монастырская д. 3'!$B$4</definedName>
    <definedName name="ДОГОВОР">#REF!</definedName>
    <definedName name="ДОЛГ" localSheetId="0">'ул Монастырская д. 3'!$A$9</definedName>
    <definedName name="ДОЛГ">#REF!</definedName>
    <definedName name="ЗАТРАЧЕНОК" localSheetId="0">'ул Монастырская д. 3'!$D$41</definedName>
    <definedName name="ЗАТРАЧЕНОК">#REF!</definedName>
    <definedName name="ЗАТРАЧЕНОТ" localSheetId="0">'ул Монастырская д. 3'!$D$40</definedName>
    <definedName name="ЗАТРАЧЕНОТ">#REF!</definedName>
    <definedName name="ЗАТРЕМ" localSheetId="0">'ул Монастырская д. 3'!$D$57</definedName>
    <definedName name="ЗАТРЕМ">#REF!</definedName>
    <definedName name="ИСХДОЛГ" localSheetId="0">'ул Монастырская д. 3'!$G$46</definedName>
    <definedName name="ИСХДОЛГ">#REF!</definedName>
    <definedName name="ИСХСАЛЬДО" localSheetId="0">'ул Монастырская д. 3'!$D$46</definedName>
    <definedName name="ИСХСАЛЬДО">#REF!</definedName>
    <definedName name="ИСХСАЛЬДО3МЕС">#REF!</definedName>
    <definedName name="КАП" localSheetId="0">'ул Монастырская д. 3'!$C$41</definedName>
    <definedName name="КАП">#REF!</definedName>
    <definedName name="КАПРЕМ">#REF!</definedName>
    <definedName name="КПЕРЕЧИСК" localSheetId="0">'ул Монастырская д. 3'!$G$41</definedName>
    <definedName name="КПЕРЕЧИСК">#REF!</definedName>
    <definedName name="КПЕРЕЧИСТ" localSheetId="0">'ул Монастырская д. 3'!$G$40</definedName>
    <definedName name="КПЕРЕЧИСТ">#REF!</definedName>
    <definedName name="НАЧЗАГОД">#REF!</definedName>
    <definedName name="НАЧЗАГОДНЕЖ">#REF!</definedName>
    <definedName name="НАЧРЕМ" localSheetId="0">'ул Монастырская д. 3'!$D$55</definedName>
    <definedName name="НАЧРЕМ">#REF!</definedName>
    <definedName name="НЕЖНАЧРЕМ" localSheetId="0">'ул Монастырская д. 3'!$D$56</definedName>
    <definedName name="НЕЖНАЧРЕМ">#REF!</definedName>
    <definedName name="ОПАЛЧЕНОТ" localSheetId="0">'ул Монастырская д. 3'!$E$40</definedName>
    <definedName name="ОПАЛЧЕНОТ">#REF!</definedName>
    <definedName name="ОПЛАЧЕНОК" localSheetId="0">'ул Монастырская д. 3'!$E$41</definedName>
    <definedName name="ОПЛАЧЕНОК">#REF!</definedName>
    <definedName name="ОСВОЕНО">#REF!</definedName>
    <definedName name="ОСТ" localSheetId="0">'ул Монастырская д. 3'!$A$46</definedName>
    <definedName name="ОСТ">#REF!</definedName>
    <definedName name="ПЛОЩАДЬ" localSheetId="0">'ул Монастырская д. 3'!$B$5</definedName>
    <definedName name="ПЛОЩАДЬ">#REF!</definedName>
    <definedName name="ПЛОЩАДЬДОМА">#REF!</definedName>
    <definedName name="РАЗМЕРПЛАТЫ" localSheetId="0">'ул Монастырская д. 3'!$C$11</definedName>
    <definedName name="РАЗМЕРПЛАТЫ">#REF!</definedName>
    <definedName name="СНРЕМ" localSheetId="0">'ул Монастырская д. 3'!$D$54</definedName>
    <definedName name="СНРЕМ">#REF!</definedName>
    <definedName name="ТАРОТОП" localSheetId="0">'ул Монастырская д. 3'!$C$16</definedName>
    <definedName name="ТАРОТОП">#REF!</definedName>
    <definedName name="ТАРХВС" localSheetId="0">'ул Монастырская д. 3'!$C$17</definedName>
    <definedName name="ТАРХВС">#REF!</definedName>
    <definedName name="ТБО" localSheetId="0">'ул Монастырская д. 3'!$C$13</definedName>
    <definedName name="ТБО">#REF!</definedName>
    <definedName name="ТБОНАЧ" localSheetId="0">'ул Монастырская д. 3'!$D$13</definedName>
    <definedName name="ТБОНАЧ">#REF!</definedName>
    <definedName name="ТБОНЕД" localSheetId="0">'ул Монастырская д. 3'!$F$13</definedName>
    <definedName name="ТБОНЕД">#REF!</definedName>
    <definedName name="ТБООПЛ" localSheetId="0">'ул Монастырская д. 3'!$E$13</definedName>
    <definedName name="ТБООПЛ">#REF!</definedName>
    <definedName name="ТБОПОСТ" localSheetId="0">'ул Монастырская д. 3'!$G$13</definedName>
    <definedName name="ТБОПОСТ">#REF!</definedName>
    <definedName name="ТЕК" localSheetId="0">'ул Монастырская д. 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<sst xmlns="http://schemas.openxmlformats.org/spreadsheetml/2006/main" count="67" uniqueCount="64">
  <si>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</si>
  <si>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</si>
  <si>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Монастырская д. 3</t>
  </si>
  <si>
    <t>Договор управления №:</t>
  </si>
  <si>
    <t xml:space="preserve">№ 163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</si>
  <si>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</si>
  <si>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</si>
  <si>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</si>
  <si>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</si>
  <si>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</si>
  <si>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</si>
  <si>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</si>
  <si>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</si>
  <si>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</si>
  <si>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</si>
  <si>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</si>
  <si>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</si>
  <si>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</si>
  <si>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</si>
  <si>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</si>
  <si>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</si>
  <si>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</si>
  <si>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</si>
  <si>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</si>
  <si>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</si>
  <si>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</si>
  <si>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</si>
  <si>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</si>
  <si>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</si>
  <si>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</si>
  <si>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</si>
  <si>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</si>
  <si>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</si>
  <si>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</si>
  <si>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</si>
  <si>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</si>
  <si>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</si>
  <si>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</si>
  <si>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входов в подвал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</si>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</sst>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S714"/>
  <sheetViews>
    <sheetView tabSelected="1" topLeftCell="A46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1862.5999999999997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254690.88999999993</v>
      </c>
      <c r="E9" s="10" t="s">
        <v>8</v>
      </c>
      <c r="F9" s="11"/>
      <c r="G9" s="9">
        <v>80986.199999999983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192173.49999999977</v>
      </c>
      <c r="E13" s="24">
        <v>191045.83999999985</v>
      </c>
      <c r="F13" s="25">
        <f>ТБОНАЧ-ТБООПЛ</f>
        <v>1127.6599999999162</v>
      </c>
      <c r="G13" s="26">
        <f>ТБООПЛ</f>
        <v>191045.83999999985</v>
      </c>
    </row>
    <row r="14" spans="1:7" ht="13.5" thickBot="1" x14ac:dyDescent="0.25">
      <c r="A14" s="27"/>
      <c r="B14" s="28" t="s">
        <v>17</v>
      </c>
      <c r="C14" s="29"/>
      <c r="D14" s="30">
        <f>D13</f>
        <v>192173.49999999977</v>
      </c>
      <c r="E14" s="30">
        <f>E13</f>
        <v>191045.83999999985</v>
      </c>
      <c r="F14" s="30">
        <f>F13</f>
        <v>1127.6599999999162</v>
      </c>
      <c r="G14" s="30">
        <f>SUM(ТБОПОСТ)</f>
        <v>191045.83999999985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653571.09</v>
      </c>
      <c r="E16" s="24">
        <v>657424.07999999996</v>
      </c>
      <c r="F16" s="25">
        <f t="shared" ref="F16:F25" si="0">D16-E16</f>
        <v>-3852.9899999999907</v>
      </c>
      <c r="G16" s="26">
        <f t="shared" ref="G16:G25" si="1">E16</f>
        <v>657424.07999999996</v>
      </c>
    </row>
    <row r="17" spans="1:7" x14ac:dyDescent="0.2">
      <c r="A17" s="34"/>
      <c r="B17" s="35" t="s">
        <v>20</v>
      </c>
      <c r="C17" s="23">
        <v>25.95</v>
      </c>
      <c r="D17" s="24">
        <v>123159.92999999996</v>
      </c>
      <c r="E17" s="24">
        <v>128639.31000000001</v>
      </c>
      <c r="F17" s="25">
        <f t="shared" si="0"/>
        <v>-5479.3800000000483</v>
      </c>
      <c r="G17" s="26">
        <f t="shared" si="1"/>
        <v>128639.31000000001</v>
      </c>
    </row>
    <row r="18" spans="1:7" x14ac:dyDescent="0.2">
      <c r="A18" s="34"/>
      <c r="B18" s="35" t="s">
        <v>21</v>
      </c>
      <c r="C18" s="23">
        <v>17.79</v>
      </c>
      <c r="D18" s="24">
        <v>84510.78</v>
      </c>
      <c r="E18" s="24">
        <v>88189.209999999977</v>
      </c>
      <c r="F18" s="25">
        <f t="shared" si="0"/>
        <v>-3678.4299999999785</v>
      </c>
      <c r="G18" s="26">
        <f t="shared" si="1"/>
        <v>88189.209999999977</v>
      </c>
    </row>
    <row r="19" spans="1:7" x14ac:dyDescent="0.2">
      <c r="A19" s="34"/>
      <c r="B19" s="35" t="s">
        <v>22</v>
      </c>
      <c r="C19" s="23">
        <v>4.2300000000000004</v>
      </c>
      <c r="D19" s="24">
        <v>106203.75999999997</v>
      </c>
      <c r="E19" s="24">
        <v>148353.2099999999</v>
      </c>
      <c r="F19" s="25">
        <f t="shared" si="0"/>
        <v>-42149.449999999939</v>
      </c>
      <c r="G19" s="26">
        <f t="shared" si="1"/>
        <v>148353.2099999999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967445.55999999994</v>
      </c>
      <c r="E26" s="30">
        <f>SUM(E16:E25)</f>
        <v>1022605.8099999998</v>
      </c>
      <c r="F26" s="30">
        <f>SUM(F16:F25)</f>
        <v>-55160.249999999956</v>
      </c>
      <c r="G26" s="30">
        <f>SUM(G16:G25)</f>
        <v>1022605.8099999998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75659.100000000006</v>
      </c>
      <c r="E28" s="24">
        <v>72187.60000000002</v>
      </c>
      <c r="F28" s="25">
        <f>D28-E28</f>
        <v>3471.4999999999854</v>
      </c>
      <c r="G28" s="26">
        <f t="shared" ref="G28:G37" si="2">E28</f>
        <v>72187.60000000002</v>
      </c>
    </row>
    <row r="29" spans="1:7" x14ac:dyDescent="0.2">
      <c r="A29" s="34"/>
      <c r="B29" s="35" t="s">
        <v>25</v>
      </c>
      <c r="C29" s="23">
        <v>0</v>
      </c>
      <c r="D29" s="24">
        <v>17409</v>
      </c>
      <c r="E29" s="24">
        <v>17216.620000000003</v>
      </c>
      <c r="F29" s="25">
        <f>D29-E29</f>
        <v>192.37999999999738</v>
      </c>
      <c r="G29" s="26">
        <f t="shared" si="2"/>
        <v>17216.620000000003</v>
      </c>
    </row>
    <row r="30" spans="1:7" x14ac:dyDescent="0.2">
      <c r="A30" s="34"/>
      <c r="B30" s="35" t="s">
        <v>26</v>
      </c>
      <c r="C30" s="23">
        <v>7.14</v>
      </c>
      <c r="D30" s="24">
        <v>15525.240000000002</v>
      </c>
      <c r="E30" s="24">
        <v>19215.070000000003</v>
      </c>
      <c r="F30" s="25">
        <f t="shared" ref="F30:F37" si="3">D30-E30</f>
        <v>-3689.8300000000017</v>
      </c>
      <c r="G30" s="26">
        <f t="shared" si="2"/>
        <v>19215.070000000003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108593.34000000001</v>
      </c>
      <c r="E38" s="30">
        <f>SUM(E28:E37)</f>
        <v>108619.29000000004</v>
      </c>
      <c r="F38" s="30">
        <f>SUM(F28:F37)</f>
        <v>-25.950000000018917</v>
      </c>
      <c r="G38" s="30">
        <f>SUM(G28:G37)</f>
        <v>108619.29000000004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38480.57</v>
      </c>
      <c r="E40" s="24">
        <v>38572.270000000004</v>
      </c>
      <c r="F40" s="25">
        <f>ЗАТРАЧЕНОТ-ОПАЛЧЕНОТ</f>
        <v>-91.700000000004366</v>
      </c>
      <c r="G40" s="45">
        <v>68522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38480.57</v>
      </c>
      <c r="E42" s="30">
        <f>E41+E40</f>
        <v>38572.270000000004</v>
      </c>
      <c r="F42" s="30">
        <f>F41+F40</f>
        <v>-91.700000000004366</v>
      </c>
      <c r="G42" s="30">
        <f>КПЕРЕЧИСТ+КПЕРЕЧИСК</f>
        <v>68522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1306692.9699999997</v>
      </c>
      <c r="E44" s="30">
        <f>E42+E38+E26+E14</f>
        <v>1360843.2099999997</v>
      </c>
      <c r="F44" s="30">
        <f>F42+F38+F26+F14</f>
        <v>-54150.240000000063</v>
      </c>
      <c r="G44" s="30">
        <f>G42+G38+G26+G14</f>
        <v>1390792.9399999997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200540.64999999985</v>
      </c>
      <c r="E46" s="10" t="s">
        <v>8</v>
      </c>
      <c r="F46" s="11"/>
      <c r="G46" s="9">
        <v>29937.340000000007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169507.27</v>
      </c>
      <c r="E54" s="56"/>
    </row>
    <row r="55" spans="1:7" x14ac:dyDescent="0.2">
      <c r="A55" s="54" t="s">
        <v>36</v>
      </c>
      <c r="B55" s="57"/>
      <c r="D55" s="56">
        <v>38560.750000000007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68522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68522</v>
      </c>
      <c r="G58" s="63"/>
    </row>
    <row r="59" spans="1:7" s="64" customFormat="1" x14ac:dyDescent="0.2">
      <c r="A59" s="64" t="s">
        <v>39</v>
      </c>
      <c r="D59" s="65">
        <v>139546.01999999999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547.12000000002445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146774.03999999998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1747.1200000000244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Монастырская д. 3</vt:lpstr>
      <vt:lpstr>'ул Монастырская д. 3'!АДРЕС</vt:lpstr>
      <vt:lpstr>'ул Монастырская д. 3'!ВХДОЛГ</vt:lpstr>
      <vt:lpstr>'ул Монастырская д. 3'!ВХСАЛЬДО</vt:lpstr>
      <vt:lpstr>'ул Монастырская д. 3'!ДОГОВОР</vt:lpstr>
      <vt:lpstr>'ул Монастырская д. 3'!ДОЛГ</vt:lpstr>
      <vt:lpstr>'ул Монастырская д. 3'!ЗАТРАЧЕНОК</vt:lpstr>
      <vt:lpstr>'ул Монастырская д. 3'!ЗАТРАЧЕНОТ</vt:lpstr>
      <vt:lpstr>'ул Монастырская д. 3'!ЗАТРЕМ</vt:lpstr>
      <vt:lpstr>'ул Монастырская д. 3'!ИСХДОЛГ</vt:lpstr>
      <vt:lpstr>'ул Монастырская д. 3'!ИСХСАЛЬДО</vt:lpstr>
      <vt:lpstr>'ул Монастырская д. 3'!КАП</vt:lpstr>
      <vt:lpstr>'ул Монастырская д. 3'!КПЕРЕЧИСК</vt:lpstr>
      <vt:lpstr>'ул Монастырская д. 3'!КПЕРЕЧИСТ</vt:lpstr>
      <vt:lpstr>'ул Монастырская д. 3'!НАЧРЕМ</vt:lpstr>
      <vt:lpstr>'ул Монастырская д. 3'!НЕЖНАЧРЕМ</vt:lpstr>
      <vt:lpstr>'ул Монастырская д. 3'!ОПАЛЧЕНОТ</vt:lpstr>
      <vt:lpstr>'ул Монастырская д. 3'!ОПЛАЧЕНОК</vt:lpstr>
      <vt:lpstr>'ул Монастырская д. 3'!ОСТ</vt:lpstr>
      <vt:lpstr>'ул Монастырская д. 3'!ПЛОЩАДЬ</vt:lpstr>
      <vt:lpstr>'ул Монастырская д. 3'!РАЗМЕРПЛАТЫ</vt:lpstr>
      <vt:lpstr>'ул Монастырская д. 3'!СНРЕМ</vt:lpstr>
      <vt:lpstr>'ул Монастырская д. 3'!ТАРОТОП</vt:lpstr>
      <vt:lpstr>'ул Монастырская д. 3'!ТАРХВС</vt:lpstr>
      <vt:lpstr>'ул Монастырская д. 3'!ТБО</vt:lpstr>
      <vt:lpstr>'ул Монастырская д. 3'!ТБОНАЧ</vt:lpstr>
      <vt:lpstr>'ул Монастырская д. 3'!ТБОНЕД</vt:lpstr>
      <vt:lpstr>'ул Монастырская д. 3'!ТБООПЛ</vt:lpstr>
      <vt:lpstr>'ул Монастырская д. 3'!ТБОПОСТ</vt:lpstr>
      <vt:lpstr>'ул Монастырская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2018-03-30T12:49:40Z</dcterms:created>
  <dcterms:modified xsi:type="dcterms:W3CDTF">2018-03-30T12:49:40Z</dcterms:modified>
</cp:coreProperties>
</file>